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Z:\R7\3.受託事業\1.生涯学習課\1.施設管理\1.公民館窓口業務\2.申請書R7\原本\HP用\"/>
    </mc:Choice>
  </mc:AlternateContent>
  <xr:revisionPtr revIDLastSave="0" documentId="13_ncr:1_{DA889B02-5A96-4E2E-BB7B-0692A503F0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１使用・減免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42" i="1" l="1"/>
  <c r="AU18" i="1"/>
  <c r="AF35" i="1" l="1"/>
  <c r="AF33" i="1"/>
  <c r="AF36" i="1"/>
  <c r="AF29" i="1"/>
  <c r="AF38" i="1" l="1"/>
  <c r="AF37" i="1"/>
  <c r="AF28" i="1"/>
  <c r="AT28" i="1" l="1"/>
  <c r="AT29" i="1"/>
  <c r="AT27" i="1"/>
  <c r="AT26" i="1"/>
  <c r="AT38" i="1" l="1"/>
  <c r="AT37" i="1"/>
  <c r="AT34" i="1"/>
  <c r="AT33" i="1"/>
  <c r="AT32" i="1"/>
  <c r="AT31" i="1"/>
  <c r="AT30" i="1"/>
  <c r="AT36" i="1"/>
  <c r="AV40" i="1" s="1"/>
  <c r="AT35" i="1"/>
  <c r="AV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広野みかん</author>
    <author>大和田</author>
  </authors>
  <commentList>
    <comment ref="AF5" authorId="0" shapeId="0" xr:uid="{1AEE0893-8906-4568-BC23-58223AAEC047}">
      <text>
        <r>
          <rPr>
            <sz val="9"/>
            <color indexed="81"/>
            <rFont val="MS P ゴシック"/>
            <family val="3"/>
            <charset val="128"/>
          </rPr>
          <t>黄色の部分をご記入ください。</t>
        </r>
      </text>
    </comment>
    <comment ref="O28" authorId="1" shapeId="0" xr:uid="{B9FE8326-693E-4733-97BD-E25A05860ABE}">
      <text>
        <r>
          <rPr>
            <sz val="9"/>
            <color indexed="81"/>
            <rFont val="MS P ゴシック"/>
            <family val="3"/>
            <charset val="128"/>
          </rPr>
          <t>半面/全面を選択
※平日・土曜・日祝により金額が異なります
個人利用の場合は空白</t>
        </r>
      </text>
    </comment>
    <comment ref="O33" authorId="1" shapeId="0" xr:uid="{8923A95E-5A31-42C9-9544-536D7BBDB1F2}">
      <text>
        <r>
          <rPr>
            <sz val="9"/>
            <color indexed="81"/>
            <rFont val="MS P ゴシック"/>
            <family val="3"/>
            <charset val="128"/>
          </rPr>
          <t>1面/2面/全面を選択
個人利用の場合は空白</t>
        </r>
      </text>
    </comment>
    <comment ref="O35" authorId="1" shapeId="0" xr:uid="{FF1FF8A8-53E0-464B-9F2D-EF506B9F00CC}">
      <text>
        <r>
          <rPr>
            <sz val="9"/>
            <color indexed="81"/>
            <rFont val="MS P ゴシック"/>
            <family val="3"/>
            <charset val="128"/>
          </rPr>
          <t>半面/全面を選択</t>
        </r>
      </text>
    </comment>
    <comment ref="O37" authorId="1" shapeId="0" xr:uid="{ED809930-0E35-417D-96D9-57ED548183D6}">
      <text>
        <r>
          <rPr>
            <sz val="9"/>
            <color indexed="81"/>
            <rFont val="MS P ゴシック"/>
            <family val="3"/>
            <charset val="128"/>
          </rPr>
          <t>半面/全面を選択
※高校生以下で半面の場合は
半面(高校生以下)を選択
指導者を除く</t>
        </r>
      </text>
    </comment>
  </commentList>
</comments>
</file>

<file path=xl/sharedStrings.xml><?xml version="1.0" encoding="utf-8"?>
<sst xmlns="http://schemas.openxmlformats.org/spreadsheetml/2006/main" count="160" uniqueCount="77">
  <si>
    <t>広野町教育委員会教育長　様</t>
    <rPh sb="0" eb="3">
      <t>ヒロノマチ</t>
    </rPh>
    <rPh sb="3" eb="5">
      <t>キョウイク</t>
    </rPh>
    <rPh sb="5" eb="8">
      <t>イインカイ</t>
    </rPh>
    <rPh sb="8" eb="11">
      <t>キョウイクチョウ</t>
    </rPh>
    <rPh sb="12" eb="13">
      <t>サマ</t>
    </rPh>
    <phoneticPr fontId="3"/>
  </si>
  <si>
    <t>住所</t>
    <rPh sb="0" eb="2">
      <t>ジュウショ</t>
    </rPh>
    <phoneticPr fontId="3"/>
  </si>
  <si>
    <t>団体名</t>
    <rPh sb="0" eb="2">
      <t>ダンタイ</t>
    </rPh>
    <rPh sb="2" eb="3">
      <t>ナ</t>
    </rPh>
    <phoneticPr fontId="3"/>
  </si>
  <si>
    <t>代表者氏名</t>
    <rPh sb="0" eb="3">
      <t>ダイヒョウシャ</t>
    </rPh>
    <rPh sb="3" eb="5">
      <t>シメイ</t>
    </rPh>
    <phoneticPr fontId="3"/>
  </si>
  <si>
    <t>電話番号</t>
    <rPh sb="0" eb="2">
      <t>デンワ</t>
    </rPh>
    <rPh sb="2" eb="4">
      <t>バンゴウ</t>
    </rPh>
    <phoneticPr fontId="3"/>
  </si>
  <si>
    <t>下記のとおり使用（減免）許可を申請します。</t>
    <rPh sb="0" eb="2">
      <t>カキ</t>
    </rPh>
    <rPh sb="6" eb="8">
      <t>シヨウ</t>
    </rPh>
    <rPh sb="12" eb="14">
      <t>キョカ</t>
    </rPh>
    <rPh sb="15" eb="17">
      <t>シンセイ</t>
    </rPh>
    <phoneticPr fontId="3"/>
  </si>
  <si>
    <t>記</t>
    <rPh sb="0" eb="1">
      <t>キ</t>
    </rPh>
    <phoneticPr fontId="3"/>
  </si>
  <si>
    <t>使用場所</t>
    <rPh sb="0" eb="2">
      <t>シヨウ</t>
    </rPh>
    <rPh sb="2" eb="4">
      <t>バショ</t>
    </rPh>
    <phoneticPr fontId="3"/>
  </si>
  <si>
    <t>総合グラウンド</t>
    <rPh sb="0" eb="2">
      <t>ソウゴウ</t>
    </rPh>
    <phoneticPr fontId="3"/>
  </si>
  <si>
    <t>□</t>
    <phoneticPr fontId="3"/>
  </si>
  <si>
    <t>半面</t>
    <rPh sb="0" eb="2">
      <t>ハンメン</t>
    </rPh>
    <phoneticPr fontId="3"/>
  </si>
  <si>
    <t>全面</t>
    <rPh sb="0" eb="2">
      <t>ゼンメン</t>
    </rPh>
    <phoneticPr fontId="3"/>
  </si>
  <si>
    <t>テニスコート</t>
    <phoneticPr fontId="3"/>
  </si>
  <si>
    <t>１面</t>
    <rPh sb="1" eb="2">
      <t>メン</t>
    </rPh>
    <phoneticPr fontId="3"/>
  </si>
  <si>
    <t>２面</t>
    <rPh sb="1" eb="2">
      <t>メン</t>
    </rPh>
    <phoneticPr fontId="3"/>
  </si>
  <si>
    <t>□</t>
    <phoneticPr fontId="3"/>
  </si>
  <si>
    <t>多目的運動場</t>
    <rPh sb="0" eb="3">
      <t>タモクテキ</t>
    </rPh>
    <rPh sb="3" eb="6">
      <t>ウンドウジョウ</t>
    </rPh>
    <phoneticPr fontId="3"/>
  </si>
  <si>
    <t>□</t>
  </si>
  <si>
    <t>使用目的</t>
    <rPh sb="0" eb="2">
      <t>シヨウ</t>
    </rPh>
    <rPh sb="2" eb="4">
      <t>モクテキ</t>
    </rPh>
    <phoneticPr fontId="3"/>
  </si>
  <si>
    <t>施設
使用日時</t>
    <rPh sb="0" eb="2">
      <t>シセツ</t>
    </rPh>
    <rPh sb="3" eb="5">
      <t>シヨウ</t>
    </rPh>
    <rPh sb="5" eb="7">
      <t>ニチジ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</si>
  <si>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</si>
  <si>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</si>
  <si>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</si>
  <si>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（</t>
    <phoneticPr fontId="3"/>
  </si>
  <si>
    <t>時間</t>
    <rPh sb="0" eb="2">
      <t>ジカン</t>
    </rPh>
    <phoneticPr fontId="3"/>
  </si>
  <si>
    <t>）</t>
    <phoneticPr fontId="3"/>
  </si>
  <si>
    <t>参集予定人員</t>
    <rPh sb="0" eb="2">
      <t>サンシュウ</t>
    </rPh>
    <rPh sb="2" eb="4">
      <t>ヨテイ</t>
    </rPh>
    <rPh sb="4" eb="6">
      <t>ジンイン</t>
    </rPh>
    <phoneticPr fontId="3"/>
  </si>
  <si>
    <t>名</t>
    <rPh sb="0" eb="1">
      <t>ナ</t>
    </rPh>
    <phoneticPr fontId="3"/>
  </si>
  <si>
    <t>計</t>
    <rPh sb="0" eb="1">
      <t>ケイ</t>
    </rPh>
    <phoneticPr fontId="3"/>
  </si>
  <si>
    <t>使用責任者</t>
    <rPh sb="0" eb="2">
      <t>シヨウ</t>
    </rPh>
    <rPh sb="2" eb="5">
      <t>セキニンシャ</t>
    </rPh>
    <phoneticPr fontId="3"/>
  </si>
  <si>
    <t>氏名</t>
    <rPh sb="0" eb="2">
      <t>シメイ</t>
    </rPh>
    <phoneticPr fontId="3"/>
  </si>
  <si>
    <t>減免を受ける理由</t>
    <rPh sb="0" eb="2">
      <t>ゲンメン</t>
    </rPh>
    <rPh sb="3" eb="4">
      <t>ウ</t>
    </rPh>
    <rPh sb="6" eb="8">
      <t>リユウ</t>
    </rPh>
    <phoneticPr fontId="3"/>
  </si>
  <si>
    <t>□</t>
    <phoneticPr fontId="3"/>
  </si>
  <si>
    <t>条例第７条第１項第１号（広野町・広野町教育委員会）</t>
    <rPh sb="0" eb="2">
      <t>ジョウレイ</t>
    </rPh>
    <rPh sb="2" eb="3">
      <t>ダイ</t>
    </rPh>
    <rPh sb="4" eb="5">
      <t>ジョウ</t>
    </rPh>
    <rPh sb="5" eb="6">
      <t>ダイ</t>
    </rPh>
    <rPh sb="7" eb="8">
      <t>コウ</t>
    </rPh>
    <rPh sb="8" eb="9">
      <t>ダイ</t>
    </rPh>
    <rPh sb="10" eb="11">
      <t>ゴウ</t>
    </rPh>
    <rPh sb="12" eb="15">
      <t>ヒロノマチ</t>
    </rPh>
    <rPh sb="16" eb="19">
      <t>ヒロノマチ</t>
    </rPh>
    <rPh sb="19" eb="21">
      <t>キョウイク</t>
    </rPh>
    <rPh sb="21" eb="24">
      <t>イインカイ</t>
    </rPh>
    <phoneticPr fontId="3"/>
  </si>
  <si>
    <t>条例第７条第１項第２号（町内公的機関・教育機関）</t>
    <rPh sb="0" eb="2">
      <t>ジョウレイ</t>
    </rPh>
    <rPh sb="2" eb="3">
      <t>ダイ</t>
    </rPh>
    <rPh sb="4" eb="5">
      <t>ジョウ</t>
    </rPh>
    <rPh sb="5" eb="6">
      <t>ダイ</t>
    </rPh>
    <rPh sb="7" eb="8">
      <t>コウ</t>
    </rPh>
    <rPh sb="8" eb="9">
      <t>ダイ</t>
    </rPh>
    <rPh sb="10" eb="11">
      <t>ゴウ</t>
    </rPh>
    <rPh sb="12" eb="14">
      <t>チョウナイ</t>
    </rPh>
    <rPh sb="14" eb="16">
      <t>コウテキ</t>
    </rPh>
    <rPh sb="16" eb="18">
      <t>キカン</t>
    </rPh>
    <rPh sb="19" eb="21">
      <t>キョウイク</t>
    </rPh>
    <rPh sb="21" eb="23">
      <t>キカン</t>
    </rPh>
    <phoneticPr fontId="3"/>
  </si>
  <si>
    <t>□</t>
    <phoneticPr fontId="3"/>
  </si>
  <si>
    <t>条例第７条第１項第３号（教育委員会認定団体）</t>
    <rPh sb="0" eb="2">
      <t>ジョウレイ</t>
    </rPh>
    <rPh sb="2" eb="3">
      <t>ダイ</t>
    </rPh>
    <rPh sb="4" eb="5">
      <t>ジョウ</t>
    </rPh>
    <rPh sb="5" eb="6">
      <t>ダイ</t>
    </rPh>
    <rPh sb="7" eb="8">
      <t>コウ</t>
    </rPh>
    <rPh sb="8" eb="9">
      <t>ダイ</t>
    </rPh>
    <rPh sb="10" eb="11">
      <t>ゴウ</t>
    </rPh>
    <rPh sb="12" eb="14">
      <t>キョウイク</t>
    </rPh>
    <rPh sb="14" eb="17">
      <t>イインカイ</t>
    </rPh>
    <rPh sb="17" eb="19">
      <t>ニンテイ</t>
    </rPh>
    <rPh sb="19" eb="21">
      <t>ダンタイ</t>
    </rPh>
    <phoneticPr fontId="3"/>
  </si>
  <si>
    <t>使用料納付済通知書</t>
    <rPh sb="0" eb="3">
      <t>シヨウリョウ</t>
    </rPh>
    <rPh sb="3" eb="5">
      <t>ノウフ</t>
    </rPh>
    <rPh sb="5" eb="6">
      <t>スミ</t>
    </rPh>
    <rPh sb="6" eb="9">
      <t>ツウチショ</t>
    </rPh>
    <phoneticPr fontId="3"/>
  </si>
  <si>
    <t>総合　　　　　　　　グラウンド</t>
    <rPh sb="0" eb="2">
      <t>ソウゴウ</t>
    </rPh>
    <phoneticPr fontId="3"/>
  </si>
  <si>
    <t>団体使用</t>
    <rPh sb="0" eb="2">
      <t>ダンタイ</t>
    </rPh>
    <rPh sb="2" eb="4">
      <t>シヨウ</t>
    </rPh>
    <phoneticPr fontId="3"/>
  </si>
  <si>
    <t>(時間)</t>
    <rPh sb="1" eb="3">
      <t>ジカン</t>
    </rPh>
    <phoneticPr fontId="3"/>
  </si>
  <si>
    <t>円</t>
    <rPh sb="0" eb="1">
      <t>エン</t>
    </rPh>
    <phoneticPr fontId="3"/>
  </si>
  <si>
    <t>＝</t>
    <phoneticPr fontId="3"/>
  </si>
  <si>
    <t>照明使用</t>
    <rPh sb="0" eb="2">
      <t>ショウメイ</t>
    </rPh>
    <rPh sb="2" eb="4">
      <t>シヨウ</t>
    </rPh>
    <phoneticPr fontId="3"/>
  </si>
  <si>
    <t>テニス
コート</t>
    <phoneticPr fontId="3"/>
  </si>
  <si>
    <t>個人使用</t>
    <rPh sb="0" eb="2">
      <t>コジン</t>
    </rPh>
    <rPh sb="2" eb="4">
      <t>シヨウ</t>
    </rPh>
    <phoneticPr fontId="3"/>
  </si>
  <si>
    <t>名</t>
    <rPh sb="0" eb="1">
      <t>メイ</t>
    </rPh>
    <phoneticPr fontId="3"/>
  </si>
  <si>
    <t>＝</t>
    <phoneticPr fontId="3"/>
  </si>
  <si>
    <t>＝</t>
    <phoneticPr fontId="3"/>
  </si>
  <si>
    <t>多目的
運動場</t>
    <rPh sb="0" eb="3">
      <t>タモクテキ</t>
    </rPh>
    <rPh sb="4" eb="7">
      <t>ウンドウジョウ</t>
    </rPh>
    <phoneticPr fontId="3"/>
  </si>
  <si>
    <t>一般</t>
    <rPh sb="0" eb="2">
      <t>イッパン</t>
    </rPh>
    <phoneticPr fontId="3"/>
  </si>
  <si>
    <t>＝</t>
    <phoneticPr fontId="3"/>
  </si>
  <si>
    <t>領収済印</t>
    <rPh sb="0" eb="2">
      <t>リョウシュウ</t>
    </rPh>
    <rPh sb="2" eb="3">
      <t>スミ</t>
    </rPh>
    <rPh sb="3" eb="4">
      <t>イン</t>
    </rPh>
    <phoneticPr fontId="3"/>
  </si>
  <si>
    <t>減免率</t>
    <rPh sb="0" eb="2">
      <t>ゲンメン</t>
    </rPh>
    <rPh sb="2" eb="3">
      <t>リツ</t>
    </rPh>
    <phoneticPr fontId="3"/>
  </si>
  <si>
    <t>施設使用料</t>
    <rPh sb="0" eb="2">
      <t>シセツ</t>
    </rPh>
    <rPh sb="2" eb="4">
      <t>シヨウ</t>
    </rPh>
    <rPh sb="4" eb="5">
      <t>リョウ</t>
    </rPh>
    <phoneticPr fontId="3"/>
  </si>
  <si>
    <t>割減免</t>
    <rPh sb="0" eb="1">
      <t>ワ</t>
    </rPh>
    <rPh sb="1" eb="3">
      <t>ゲンメン</t>
    </rPh>
    <phoneticPr fontId="3"/>
  </si>
  <si>
    <t>＝</t>
    <phoneticPr fontId="3"/>
  </si>
  <si>
    <t>▲</t>
    <phoneticPr fontId="3"/>
  </si>
  <si>
    <t>照明使用料</t>
    <rPh sb="0" eb="2">
      <t>ショウメイ</t>
    </rPh>
    <rPh sb="2" eb="5">
      <t>シヨウリョウ</t>
    </rPh>
    <phoneticPr fontId="3"/>
  </si>
  <si>
    <t>割減免</t>
    <rPh sb="0" eb="1">
      <t>ワリ</t>
    </rPh>
    <rPh sb="1" eb="3">
      <t>ゲンメン</t>
    </rPh>
    <phoneticPr fontId="3"/>
  </si>
  <si>
    <t>▲</t>
    <phoneticPr fontId="3"/>
  </si>
  <si>
    <t>営利目的</t>
    <rPh sb="0" eb="2">
      <t>エイリ</t>
    </rPh>
    <rPh sb="2" eb="4">
      <t>モクテキ</t>
    </rPh>
    <phoneticPr fontId="3"/>
  </si>
  <si>
    <t>10割増</t>
    <rPh sb="2" eb="3">
      <t>ワ</t>
    </rPh>
    <rPh sb="3" eb="4">
      <t>ゾウ</t>
    </rPh>
    <phoneticPr fontId="3"/>
  </si>
  <si>
    <t>合計</t>
    <rPh sb="0" eb="2">
      <t>ゴウケイ</t>
    </rPh>
    <phoneticPr fontId="3"/>
  </si>
  <si>
    <t>令和</t>
    <rPh sb="0" eb="2">
      <t>レイワ</t>
    </rPh>
    <phoneticPr fontId="3"/>
  </si>
  <si>
    <t>高校</t>
    <rPh sb="0" eb="2">
      <t>コウコウ</t>
    </rPh>
    <phoneticPr fontId="3"/>
  </si>
  <si>
    <t>中学以下</t>
    <rPh sb="0" eb="2">
      <t>チュウガク</t>
    </rPh>
    <rPh sb="2" eb="4">
      <t>イカ</t>
    </rPh>
    <phoneticPr fontId="3"/>
  </si>
  <si>
    <t>中央体育館</t>
    <rPh sb="0" eb="5">
      <t>チュウオウタイイクカン</t>
    </rPh>
    <phoneticPr fontId="3"/>
  </si>
  <si>
    <t>広野町スポーツ施設使用許可申請書</t>
    <rPh sb="0" eb="3">
      <t>ヒロノマチ</t>
    </rPh>
    <rPh sb="7" eb="9">
      <t>シセツ</t>
    </rPh>
    <rPh sb="9" eb="11">
      <t>シヨウ</t>
    </rPh>
    <rPh sb="11" eb="13">
      <t>キョカ</t>
    </rPh>
    <rPh sb="13" eb="16">
      <t>シンセイショ</t>
    </rPh>
    <phoneticPr fontId="3"/>
  </si>
  <si>
    <t>中学生以下</t>
    <rPh sb="0" eb="3">
      <t>チュウガクセイ</t>
    </rPh>
    <rPh sb="3" eb="5">
      <t>イカ</t>
    </rPh>
    <phoneticPr fontId="3"/>
  </si>
  <si>
    <t>高校生</t>
    <rPh sb="0" eb="1">
      <t>タカ</t>
    </rPh>
    <rPh sb="1" eb="2">
      <t>コウ</t>
    </rPh>
    <rPh sb="2" eb="3">
      <t>セイ</t>
    </rPh>
    <phoneticPr fontId="3"/>
  </si>
  <si>
    <t>一般</t>
    <rPh sb="0" eb="1">
      <t>イチ</t>
    </rPh>
    <rPh sb="1" eb="2">
      <t>ハン</t>
    </rPh>
    <phoneticPr fontId="3"/>
  </si>
  <si>
    <t>高校生以下</t>
    <rPh sb="0" eb="1">
      <t>タカ</t>
    </rPh>
    <rPh sb="1" eb="2">
      <t>コウ</t>
    </rPh>
    <rPh sb="2" eb="3">
      <t>セイ</t>
    </rPh>
    <rPh sb="3" eb="5">
      <t>イカ</t>
    </rPh>
    <phoneticPr fontId="3"/>
  </si>
  <si>
    <t>無</t>
  </si>
  <si>
    <t>照明使用</t>
    <rPh sb="0" eb="4">
      <t>ショウメイシヨウ</t>
    </rPh>
    <phoneticPr fontId="3"/>
  </si>
  <si>
    <t>から</t>
    <phoneticPr fontId="3"/>
  </si>
  <si>
    <t>まで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</si>
</sst>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h:mm;@"/>
    <numFmt numFmtId="178" formatCode="h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20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distributed" vertical="center"/>
    </xf>
    <xf numFmtId="49" fontId="2" fillId="2" borderId="2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 applyProtection="1">
      <alignment horizontal="right" vertical="center"/>
      <protection locked="0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right" vertical="center"/>
    </xf>
    <xf numFmtId="178" fontId="2" fillId="0" borderId="3" xfId="0" applyNumberFormat="1" applyFont="1" applyBorder="1" applyAlignment="1">
      <alignment horizontal="right" vertical="center"/>
    </xf>
    <xf numFmtId="178" fontId="2" fillId="0" borderId="5" xfId="0" applyNumberFormat="1" applyFont="1" applyBorder="1" applyAlignment="1">
      <alignment horizontal="left" vertical="center"/>
    </xf>
    <xf numFmtId="178" fontId="2" fillId="0" borderId="3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distributed" vertical="center" wrapText="1"/>
    </xf>
    <xf numFmtId="0" fontId="6" fillId="0" borderId="17" xfId="0" applyFont="1" applyBorder="1" applyAlignment="1">
      <alignment horizontal="center" vertical="center"/>
    </xf>
    <xf numFmtId="38" fontId="2" fillId="0" borderId="1" xfId="1" applyFont="1" applyFill="1" applyBorder="1" applyAlignment="1" applyProtection="1">
      <alignment horizontal="right" vertical="center"/>
    </xf>
    <xf numFmtId="0" fontId="2" fillId="0" borderId="12" xfId="0" applyFont="1" applyBorder="1" applyAlignment="1">
      <alignment horizontal="right" vertical="center" shrinkToFit="1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 wrapText="1" indent="1"/>
    </xf>
    <xf numFmtId="0" fontId="2" fillId="0" borderId="20" xfId="0" applyFont="1" applyBorder="1" applyAlignment="1">
      <alignment horizontal="distributed" vertical="center" wrapText="1" indent="1"/>
    </xf>
    <xf numFmtId="0" fontId="2" fillId="2" borderId="19" xfId="0" applyFont="1" applyFill="1" applyBorder="1" applyAlignment="1" applyProtection="1">
      <alignment horizontal="right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distributed" vertical="center" wrapText="1" indent="1"/>
    </xf>
    <xf numFmtId="0" fontId="2" fillId="0" borderId="18" xfId="0" applyFont="1" applyBorder="1" applyAlignment="1">
      <alignment horizontal="distributed" vertical="center" wrapText="1" indent="1"/>
    </xf>
    <xf numFmtId="0" fontId="2" fillId="2" borderId="16" xfId="0" applyFont="1" applyFill="1" applyBorder="1" applyAlignment="1" applyProtection="1">
      <alignment horizontal="right" vertical="center"/>
      <protection locked="0"/>
    </xf>
    <xf numFmtId="0" fontId="2" fillId="2" borderId="17" xfId="0" applyFont="1" applyFill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8" xfId="0" applyFont="1" applyBorder="1" applyAlignment="1">
      <alignment horizontal="distributed" vertical="center" wrapText="1"/>
    </xf>
    <xf numFmtId="38" fontId="2" fillId="0" borderId="3" xfId="1" applyFont="1" applyFill="1" applyBorder="1" applyAlignment="1" applyProtection="1">
      <alignment horizontal="right" vertical="center"/>
    </xf>
    <xf numFmtId="0" fontId="2" fillId="0" borderId="17" xfId="0" applyFont="1" applyBorder="1" applyAlignment="1">
      <alignment horizontal="center" vertical="center"/>
    </xf>
    <xf numFmtId="38" fontId="2" fillId="0" borderId="17" xfId="1" applyFont="1" applyFill="1" applyBorder="1" applyAlignment="1" applyProtection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/>
    </xf>
    <xf numFmtId="0" fontId="2" fillId="2" borderId="12" xfId="1" applyNumberFormat="1" applyFont="1" applyFill="1" applyBorder="1" applyAlignment="1" applyProtection="1">
      <alignment vertical="center"/>
      <protection locked="0"/>
    </xf>
    <xf numFmtId="49" fontId="2" fillId="2" borderId="12" xfId="0" applyNumberFormat="1" applyFont="1" applyFill="1" applyBorder="1" applyAlignment="1" applyProtection="1">
      <alignment horizontal="center" vertical="center"/>
      <protection locked="0"/>
    </xf>
    <xf numFmtId="38" fontId="2" fillId="0" borderId="2" xfId="1" applyFont="1" applyFill="1" applyBorder="1" applyAlignment="1" applyProtection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/>
    </xf>
    <xf numFmtId="0" fontId="2" fillId="0" borderId="25" xfId="0" applyFont="1" applyBorder="1" applyAlignment="1">
      <alignment horizontal="distributed" vertical="center"/>
    </xf>
    <xf numFmtId="0" fontId="5" fillId="2" borderId="2" xfId="0" applyFont="1" applyFill="1" applyBorder="1" applyAlignment="1" applyProtection="1">
      <alignment horizontal="distributed" vertical="center" wrapText="1" indent="1"/>
      <protection locked="0"/>
    </xf>
    <xf numFmtId="0" fontId="5" fillId="2" borderId="20" xfId="0" applyFont="1" applyFill="1" applyBorder="1" applyAlignment="1" applyProtection="1">
      <alignment horizontal="distributed" vertical="center" wrapText="1" indent="1"/>
      <protection locked="0"/>
    </xf>
    <xf numFmtId="0" fontId="2" fillId="0" borderId="16" xfId="0" applyFont="1" applyBorder="1" applyAlignment="1">
      <alignment horizontal="distributed" vertical="center"/>
    </xf>
    <xf numFmtId="0" fontId="2" fillId="0" borderId="17" xfId="0" applyFont="1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distributed" vertical="center"/>
    </xf>
    <xf numFmtId="0" fontId="2" fillId="2" borderId="21" xfId="0" applyFont="1" applyFill="1" applyBorder="1" applyAlignment="1" applyProtection="1">
      <alignment horizontal="right" vertical="center"/>
      <protection locked="0"/>
    </xf>
    <xf numFmtId="0" fontId="2" fillId="2" borderId="22" xfId="0" applyFont="1" applyFill="1" applyBorder="1" applyAlignment="1" applyProtection="1">
      <alignment horizontal="right" vertical="center"/>
      <protection locked="0"/>
    </xf>
    <xf numFmtId="0" fontId="6" fillId="0" borderId="22" xfId="0" applyFont="1" applyBorder="1" applyAlignment="1">
      <alignment horizontal="center" vertical="center"/>
    </xf>
    <xf numFmtId="38" fontId="2" fillId="0" borderId="22" xfId="1" applyFont="1" applyFill="1" applyBorder="1" applyAlignment="1" applyProtection="1">
      <alignment horizontal="right" vertical="center"/>
    </xf>
    <xf numFmtId="0" fontId="2" fillId="2" borderId="9" xfId="0" applyFont="1" applyFill="1" applyBorder="1" applyAlignment="1" applyProtection="1">
      <alignment horizontal="right" vertical="center"/>
      <protection locked="0"/>
    </xf>
    <xf numFmtId="0" fontId="6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8" fontId="4" fillId="0" borderId="12" xfId="1" applyFont="1" applyFill="1" applyBorder="1" applyAlignment="1" applyProtection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distributed" vertical="center" wrapText="1"/>
    </xf>
    <xf numFmtId="0" fontId="2" fillId="0" borderId="13" xfId="0" applyFont="1" applyBorder="1" applyAlignment="1">
      <alignment horizontal="center" vertical="center"/>
    </xf>
    <xf numFmtId="38" fontId="6" fillId="0" borderId="3" xfId="1" applyFont="1" applyFill="1" applyBorder="1" applyAlignment="1" applyProtection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38" fontId="6" fillId="0" borderId="17" xfId="1" applyFont="1" applyFill="1" applyBorder="1" applyAlignment="1" applyProtection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77" fontId="2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5" xfId="0" applyFont="1" applyBorder="1" applyAlignment="1">
      <alignment horizontal="left" vertical="center" shrinkToFit="1"/>
    </xf>
    <xf numFmtId="177" fontId="2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3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64"/>
  <sheetViews>
    <sheetView showGridLines="0" showRowColHeaders="0" tabSelected="1" zoomScaleNormal="100" zoomScaleSheetLayoutView="100" workbookViewId="0">
      <selection activeCell="AF5" sqref="AF5:BA5"/>
    </sheetView>
  </sheetViews>
  <sheetFormatPr defaultColWidth="1.75" defaultRowHeight="12"/>
  <cols>
    <col min="1" max="63" width="1.625" style="1" customWidth="1"/>
    <col min="64" max="64" width="5" style="1" hidden="1" customWidth="1"/>
    <col min="65" max="65" width="1.625" style="1" customWidth="1"/>
    <col min="66" max="16384" width="1.75" style="1"/>
  </cols>
  <sheetData>
    <row r="1" spans="1:64" ht="19.5" customHeight="1"/>
    <row r="2" spans="1:64" ht="19.5" customHeight="1">
      <c r="A2" s="34" t="s">
        <v>68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</row>
    <row r="3" spans="1:64" ht="19.5" customHeight="1"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64" ht="19.5" customHeight="1">
      <c r="C4" s="35" t="s">
        <v>0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64" ht="19.5" customHeight="1">
      <c r="U5" s="36" t="s">
        <v>1</v>
      </c>
      <c r="V5" s="36"/>
      <c r="W5" s="36"/>
      <c r="X5" s="36"/>
      <c r="Y5" s="36"/>
      <c r="Z5" s="36"/>
      <c r="AA5" s="36"/>
      <c r="AB5" s="36"/>
      <c r="AC5" s="36"/>
      <c r="AD5" s="4"/>
      <c r="AE5" s="4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</row>
    <row r="6" spans="1:64" ht="19.5" customHeight="1">
      <c r="U6" s="31" t="s">
        <v>2</v>
      </c>
      <c r="V6" s="31"/>
      <c r="W6" s="31"/>
      <c r="X6" s="31"/>
      <c r="Y6" s="31"/>
      <c r="Z6" s="31"/>
      <c r="AA6" s="31"/>
      <c r="AB6" s="31"/>
      <c r="AC6" s="31"/>
      <c r="AD6" s="5"/>
      <c r="AE6" s="5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</row>
    <row r="7" spans="1:64" ht="19.5" customHeight="1">
      <c r="U7" s="31" t="s">
        <v>3</v>
      </c>
      <c r="V7" s="31"/>
      <c r="W7" s="31"/>
      <c r="X7" s="31"/>
      <c r="Y7" s="31"/>
      <c r="Z7" s="31"/>
      <c r="AA7" s="31"/>
      <c r="AB7" s="31"/>
      <c r="AC7" s="31"/>
      <c r="AD7" s="5"/>
      <c r="AE7" s="5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</row>
    <row r="8" spans="1:64" ht="19.5" customHeight="1">
      <c r="U8" s="31" t="s">
        <v>4</v>
      </c>
      <c r="V8" s="31"/>
      <c r="W8" s="31"/>
      <c r="X8" s="31"/>
      <c r="Y8" s="31"/>
      <c r="Z8" s="31"/>
      <c r="AA8" s="31"/>
      <c r="AB8" s="31"/>
      <c r="AC8" s="31"/>
      <c r="AD8" s="5"/>
      <c r="AE8" s="5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</row>
    <row r="9" spans="1:64" ht="19.5" customHeight="1">
      <c r="X9" s="3"/>
      <c r="Y9" s="3"/>
      <c r="Z9" s="3"/>
      <c r="AA9" s="3"/>
      <c r="AB9" s="3"/>
      <c r="AC9" s="3"/>
      <c r="BL9" s="30">
        <v>0.20833333333333301</v>
      </c>
    </row>
    <row r="10" spans="1:64" ht="19.5" customHeight="1">
      <c r="B10" s="33" t="s">
        <v>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BL10" s="30">
        <v>0.22916666666666699</v>
      </c>
    </row>
    <row r="11" spans="1:64" ht="19.5" customHeight="1">
      <c r="B11" s="52" t="s">
        <v>6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L11" s="30">
        <v>0.25</v>
      </c>
    </row>
    <row r="12" spans="1:64" ht="19.5" customHeight="1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7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L12" s="30">
        <v>0.27083333333333298</v>
      </c>
    </row>
    <row r="13" spans="1:64" ht="19.5" customHeight="1">
      <c r="B13" s="8"/>
      <c r="C13" s="53" t="s">
        <v>7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9"/>
      <c r="P13" s="8"/>
      <c r="Q13" s="53" t="s">
        <v>67</v>
      </c>
      <c r="R13" s="53"/>
      <c r="S13" s="53"/>
      <c r="T13" s="53"/>
      <c r="U13" s="53"/>
      <c r="V13" s="53"/>
      <c r="W13" s="53"/>
      <c r="X13" s="53"/>
      <c r="Y13" s="53"/>
      <c r="Z13" s="53"/>
      <c r="AA13" s="10"/>
      <c r="AB13" s="55" t="s">
        <v>9</v>
      </c>
      <c r="AC13" s="55"/>
      <c r="AD13" s="11"/>
      <c r="AE13" s="56" t="s">
        <v>10</v>
      </c>
      <c r="AF13" s="56"/>
      <c r="AG13" s="56"/>
      <c r="AH13" s="56"/>
      <c r="AI13" s="10"/>
      <c r="AJ13" s="55" t="s">
        <v>9</v>
      </c>
      <c r="AK13" s="55"/>
      <c r="AL13" s="11"/>
      <c r="AM13" s="56" t="s">
        <v>11</v>
      </c>
      <c r="AN13" s="56"/>
      <c r="AO13" s="56"/>
      <c r="AP13" s="56"/>
      <c r="AQ13" s="10"/>
      <c r="AR13" s="10"/>
      <c r="AS13" s="10"/>
      <c r="AT13" s="11"/>
      <c r="AU13" s="10"/>
      <c r="AV13" s="10"/>
      <c r="AW13" s="10"/>
      <c r="AX13" s="10"/>
      <c r="AY13" s="10"/>
      <c r="AZ13" s="10"/>
      <c r="BA13" s="9"/>
      <c r="BL13" s="30">
        <v>0.29166666666666702</v>
      </c>
    </row>
    <row r="14" spans="1:64" ht="19.5" customHeight="1">
      <c r="B14" s="12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13"/>
      <c r="P14" s="12"/>
      <c r="Q14" s="35" t="s">
        <v>8</v>
      </c>
      <c r="R14" s="35"/>
      <c r="S14" s="35"/>
      <c r="T14" s="35"/>
      <c r="U14" s="35"/>
      <c r="V14" s="35"/>
      <c r="W14" s="35"/>
      <c r="X14" s="35"/>
      <c r="Y14" s="35"/>
      <c r="Z14" s="35"/>
      <c r="AB14" s="59" t="s">
        <v>9</v>
      </c>
      <c r="AC14" s="59"/>
      <c r="AD14" s="6"/>
      <c r="AE14" s="39" t="s">
        <v>10</v>
      </c>
      <c r="AF14" s="39"/>
      <c r="AG14" s="39"/>
      <c r="AH14" s="39"/>
      <c r="AJ14" s="59" t="s">
        <v>9</v>
      </c>
      <c r="AK14" s="59"/>
      <c r="AL14" s="6"/>
      <c r="AM14" s="39" t="s">
        <v>11</v>
      </c>
      <c r="AN14" s="39"/>
      <c r="AO14" s="39"/>
      <c r="AP14" s="39"/>
      <c r="AT14" s="6"/>
      <c r="BA14" s="13"/>
      <c r="BL14" s="30">
        <v>0.3125</v>
      </c>
    </row>
    <row r="15" spans="1:64" ht="19.5" customHeight="1">
      <c r="B15" s="12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13"/>
      <c r="P15" s="12"/>
      <c r="Q15" s="35" t="s">
        <v>12</v>
      </c>
      <c r="R15" s="35"/>
      <c r="S15" s="35"/>
      <c r="T15" s="35"/>
      <c r="U15" s="35"/>
      <c r="V15" s="35"/>
      <c r="W15" s="35"/>
      <c r="X15" s="35"/>
      <c r="Y15" s="35"/>
      <c r="Z15" s="35"/>
      <c r="AB15" s="59" t="s">
        <v>17</v>
      </c>
      <c r="AC15" s="59"/>
      <c r="AD15" s="6"/>
      <c r="AE15" s="39" t="s">
        <v>13</v>
      </c>
      <c r="AF15" s="39"/>
      <c r="AG15" s="39"/>
      <c r="AH15" s="39"/>
      <c r="AJ15" s="59" t="s">
        <v>17</v>
      </c>
      <c r="AK15" s="59"/>
      <c r="AL15" s="6"/>
      <c r="AM15" s="39" t="s">
        <v>14</v>
      </c>
      <c r="AN15" s="39"/>
      <c r="AO15" s="39"/>
      <c r="AP15" s="39"/>
      <c r="AR15" s="59" t="s">
        <v>15</v>
      </c>
      <c r="AS15" s="59"/>
      <c r="AT15" s="6"/>
      <c r="AU15" s="39" t="s">
        <v>11</v>
      </c>
      <c r="AV15" s="39"/>
      <c r="AW15" s="39"/>
      <c r="AX15" s="39"/>
      <c r="BA15" s="13"/>
      <c r="BL15" s="30">
        <v>0.33333333333333298</v>
      </c>
    </row>
    <row r="16" spans="1:64" ht="19.5" customHeight="1">
      <c r="B16" s="1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15"/>
      <c r="P16" s="14"/>
      <c r="Q16" s="54" t="s">
        <v>16</v>
      </c>
      <c r="R16" s="54"/>
      <c r="S16" s="54"/>
      <c r="T16" s="54"/>
      <c r="U16" s="54"/>
      <c r="V16" s="54"/>
      <c r="W16" s="54"/>
      <c r="X16" s="54"/>
      <c r="Y16" s="54"/>
      <c r="Z16" s="54"/>
      <c r="AA16" s="16"/>
      <c r="AB16" s="57" t="s">
        <v>17</v>
      </c>
      <c r="AC16" s="57"/>
      <c r="AD16" s="7"/>
      <c r="AE16" s="58" t="s">
        <v>10</v>
      </c>
      <c r="AF16" s="58"/>
      <c r="AG16" s="58"/>
      <c r="AH16" s="58"/>
      <c r="AI16" s="16"/>
      <c r="AJ16" s="57" t="s">
        <v>17</v>
      </c>
      <c r="AK16" s="57"/>
      <c r="AL16" s="7"/>
      <c r="AM16" s="58" t="s">
        <v>11</v>
      </c>
      <c r="AN16" s="58"/>
      <c r="AO16" s="58"/>
      <c r="AP16" s="58"/>
      <c r="AQ16" s="16"/>
      <c r="AR16" s="49" t="s">
        <v>74</v>
      </c>
      <c r="AS16" s="50"/>
      <c r="AT16" s="50"/>
      <c r="AU16" s="50"/>
      <c r="AV16" s="50"/>
      <c r="AW16" s="50"/>
      <c r="AX16" s="50"/>
      <c r="AY16" s="51" t="s">
        <v>17</v>
      </c>
      <c r="AZ16" s="51"/>
      <c r="BA16" s="17"/>
      <c r="BL16" s="30">
        <v>0.35416666666666702</v>
      </c>
    </row>
    <row r="17" spans="2:64" ht="19.5" customHeight="1">
      <c r="B17" s="14"/>
      <c r="C17" s="54" t="s">
        <v>18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15"/>
      <c r="P17" s="46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8"/>
      <c r="BL17" s="30">
        <v>0.375</v>
      </c>
    </row>
    <row r="18" spans="2:64" ht="19.5" customHeight="1">
      <c r="B18" s="8"/>
      <c r="C18" s="66" t="s">
        <v>19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9"/>
      <c r="P18" s="8"/>
      <c r="R18" s="129" t="s">
        <v>64</v>
      </c>
      <c r="S18" s="129"/>
      <c r="T18" s="129"/>
      <c r="U18" s="42"/>
      <c r="V18" s="42"/>
      <c r="W18" s="42"/>
      <c r="X18" s="44" t="s">
        <v>20</v>
      </c>
      <c r="Y18" s="44"/>
      <c r="Z18" s="42"/>
      <c r="AA18" s="42"/>
      <c r="AB18" s="42"/>
      <c r="AC18" s="44" t="s">
        <v>21</v>
      </c>
      <c r="AD18" s="44"/>
      <c r="AE18" s="42"/>
      <c r="AF18" s="42"/>
      <c r="AG18" s="42"/>
      <c r="AH18" s="44" t="s">
        <v>22</v>
      </c>
      <c r="AI18" s="44"/>
      <c r="AK18" s="131"/>
      <c r="AL18" s="131"/>
      <c r="AM18" s="131"/>
      <c r="AN18" s="131"/>
      <c r="AO18" s="131"/>
      <c r="AP18" s="132" t="s">
        <v>75</v>
      </c>
      <c r="AQ18" s="132"/>
      <c r="AR18" s="132"/>
      <c r="AT18" s="60" t="s">
        <v>23</v>
      </c>
      <c r="AU18" s="62">
        <f>AK19-AK18+"0:30"</f>
        <v>2.0833333333333332E-2</v>
      </c>
      <c r="AV18" s="62"/>
      <c r="AW18" s="62"/>
      <c r="AX18" s="64" t="s">
        <v>24</v>
      </c>
      <c r="AY18" s="64"/>
      <c r="AZ18" s="64"/>
      <c r="BA18" s="40" t="s">
        <v>25</v>
      </c>
      <c r="BL18" s="30">
        <v>0.39583333333333331</v>
      </c>
    </row>
    <row r="19" spans="2:64" ht="19.5" customHeight="1">
      <c r="B19" s="1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15"/>
      <c r="P19" s="14"/>
      <c r="R19" s="130"/>
      <c r="S19" s="130"/>
      <c r="T19" s="130"/>
      <c r="U19" s="43"/>
      <c r="V19" s="43"/>
      <c r="W19" s="43"/>
      <c r="X19" s="45"/>
      <c r="Y19" s="45"/>
      <c r="Z19" s="43"/>
      <c r="AA19" s="43"/>
      <c r="AB19" s="43"/>
      <c r="AC19" s="45"/>
      <c r="AD19" s="45"/>
      <c r="AE19" s="43"/>
      <c r="AF19" s="43"/>
      <c r="AG19" s="43"/>
      <c r="AH19" s="45"/>
      <c r="AI19" s="45"/>
      <c r="AK19" s="133"/>
      <c r="AL19" s="133"/>
      <c r="AM19" s="133"/>
      <c r="AN19" s="133"/>
      <c r="AO19" s="133"/>
      <c r="AP19" s="134" t="s">
        <v>76</v>
      </c>
      <c r="AQ19" s="134"/>
      <c r="AR19" s="134"/>
      <c r="AT19" s="61"/>
      <c r="AU19" s="63"/>
      <c r="AV19" s="63"/>
      <c r="AW19" s="63"/>
      <c r="AX19" s="65"/>
      <c r="AY19" s="65"/>
      <c r="AZ19" s="65"/>
      <c r="BA19" s="41"/>
      <c r="BL19" s="30">
        <v>0.41666666666666702</v>
      </c>
    </row>
    <row r="20" spans="2:64" ht="19.5" customHeight="1">
      <c r="B20" s="18"/>
      <c r="C20" s="71" t="s">
        <v>26</v>
      </c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17"/>
      <c r="P20" s="18"/>
      <c r="Q20" s="69" t="s">
        <v>50</v>
      </c>
      <c r="R20" s="69"/>
      <c r="S20" s="69"/>
      <c r="T20" s="47"/>
      <c r="U20" s="47"/>
      <c r="V20" s="47"/>
      <c r="W20" s="70" t="s">
        <v>27</v>
      </c>
      <c r="X20" s="70"/>
      <c r="Z20" s="69" t="s">
        <v>65</v>
      </c>
      <c r="AA20" s="69"/>
      <c r="AB20" s="69"/>
      <c r="AC20" s="47"/>
      <c r="AD20" s="47"/>
      <c r="AE20" s="47"/>
      <c r="AF20" s="70" t="s">
        <v>27</v>
      </c>
      <c r="AG20" s="70"/>
      <c r="AH20" s="69" t="s">
        <v>66</v>
      </c>
      <c r="AI20" s="69"/>
      <c r="AJ20" s="69"/>
      <c r="AK20" s="69"/>
      <c r="AL20" s="69"/>
      <c r="AM20" s="69"/>
      <c r="AN20" s="47"/>
      <c r="AO20" s="47"/>
      <c r="AP20" s="47"/>
      <c r="AQ20" s="91" t="s">
        <v>27</v>
      </c>
      <c r="AR20" s="91"/>
      <c r="AS20" s="92" t="s">
        <v>28</v>
      </c>
      <c r="AT20" s="92"/>
      <c r="AU20" s="93"/>
      <c r="AV20" s="93"/>
      <c r="AW20" s="93"/>
      <c r="AX20" s="93"/>
      <c r="AY20" s="91" t="s">
        <v>27</v>
      </c>
      <c r="AZ20" s="91"/>
      <c r="BA20" s="17"/>
      <c r="BL20" s="30">
        <v>0.4375</v>
      </c>
    </row>
    <row r="21" spans="2:64" ht="19.5" customHeight="1">
      <c r="B21" s="8"/>
      <c r="C21" s="53" t="s">
        <v>29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9"/>
      <c r="P21" s="8"/>
      <c r="Q21" s="53" t="s">
        <v>30</v>
      </c>
      <c r="R21" s="53"/>
      <c r="S21" s="53"/>
      <c r="T21" s="53"/>
      <c r="U21" s="10"/>
      <c r="V21" s="10"/>
      <c r="W21" s="51"/>
      <c r="X21" s="51"/>
      <c r="Y21" s="51"/>
      <c r="Z21" s="51"/>
      <c r="AA21" s="51"/>
      <c r="AB21" s="51"/>
      <c r="AC21" s="51"/>
      <c r="AD21" s="51"/>
      <c r="AE21" s="10"/>
      <c r="AF21" s="10"/>
      <c r="AG21" s="10" t="s">
        <v>4</v>
      </c>
      <c r="AH21" s="10"/>
      <c r="AJ21" s="10"/>
      <c r="AK21" s="10"/>
      <c r="AL21" s="10"/>
      <c r="AM21" s="10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10"/>
      <c r="BA21" s="9"/>
      <c r="BL21" s="30">
        <v>0.45833333333333298</v>
      </c>
    </row>
    <row r="22" spans="2:64" ht="19.5" customHeight="1">
      <c r="B22" s="8"/>
      <c r="C22" s="53" t="s">
        <v>31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9"/>
      <c r="P22" s="8"/>
      <c r="Q22" s="60" t="s">
        <v>32</v>
      </c>
      <c r="R22" s="60"/>
      <c r="S22" s="10" t="s">
        <v>33</v>
      </c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9"/>
      <c r="BL22" s="30">
        <v>0.47916666666666702</v>
      </c>
    </row>
    <row r="23" spans="2:64" ht="19.5" customHeight="1">
      <c r="B23" s="12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13"/>
      <c r="P23" s="12"/>
      <c r="Q23" s="52" t="s">
        <v>17</v>
      </c>
      <c r="R23" s="52"/>
      <c r="S23" s="1" t="s">
        <v>34</v>
      </c>
      <c r="BA23" s="13"/>
      <c r="BL23" s="30">
        <v>0.5</v>
      </c>
    </row>
    <row r="24" spans="2:64" ht="19.5" customHeight="1">
      <c r="B24" s="1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15"/>
      <c r="P24" s="14"/>
      <c r="Q24" s="61" t="s">
        <v>35</v>
      </c>
      <c r="R24" s="61"/>
      <c r="S24" s="16" t="s">
        <v>36</v>
      </c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5"/>
      <c r="BL24" s="30">
        <v>0.52083333333333304</v>
      </c>
    </row>
    <row r="25" spans="2:64" ht="18" customHeight="1">
      <c r="Q25" s="71" t="s">
        <v>37</v>
      </c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BL25" s="30">
        <v>0.54166666666666696</v>
      </c>
    </row>
    <row r="26" spans="2:64" ht="18.75" customHeight="1">
      <c r="B26" s="81" t="s">
        <v>67</v>
      </c>
      <c r="C26" s="82"/>
      <c r="D26" s="82"/>
      <c r="E26" s="82"/>
      <c r="F26" s="82"/>
      <c r="G26" s="82"/>
      <c r="H26" s="83"/>
      <c r="I26" s="102" t="s">
        <v>45</v>
      </c>
      <c r="J26" s="103"/>
      <c r="K26" s="103"/>
      <c r="L26" s="103"/>
      <c r="M26" s="103"/>
      <c r="N26" s="104"/>
      <c r="O26" s="77" t="s">
        <v>71</v>
      </c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8"/>
      <c r="AA26" s="79"/>
      <c r="AB26" s="80"/>
      <c r="AC26" s="67" t="s">
        <v>40</v>
      </c>
      <c r="AD26" s="67"/>
      <c r="AE26" s="67"/>
      <c r="AF26" s="89">
        <v>110</v>
      </c>
      <c r="AG26" s="89"/>
      <c r="AH26" s="89"/>
      <c r="AI26" s="89"/>
      <c r="AJ26" s="89"/>
      <c r="AK26" s="88" t="s">
        <v>41</v>
      </c>
      <c r="AL26" s="88"/>
      <c r="AM26" s="21"/>
      <c r="AN26" s="80"/>
      <c r="AO26" s="80"/>
      <c r="AP26" s="80"/>
      <c r="AQ26" s="88" t="s">
        <v>46</v>
      </c>
      <c r="AR26" s="88"/>
      <c r="AS26" s="21" t="s">
        <v>42</v>
      </c>
      <c r="AT26" s="89">
        <f>AA26*AF26*AN26</f>
        <v>0</v>
      </c>
      <c r="AU26" s="89"/>
      <c r="AV26" s="89"/>
      <c r="AW26" s="89"/>
      <c r="AX26" s="89"/>
      <c r="AY26" s="89"/>
      <c r="AZ26" s="88" t="s">
        <v>41</v>
      </c>
      <c r="BA26" s="90"/>
      <c r="BL26" s="30">
        <v>0.5625</v>
      </c>
    </row>
    <row r="27" spans="2:64" ht="18.75" customHeight="1">
      <c r="B27" s="84"/>
      <c r="C27" s="85"/>
      <c r="D27" s="85"/>
      <c r="E27" s="85"/>
      <c r="F27" s="85"/>
      <c r="G27" s="85"/>
      <c r="H27" s="86"/>
      <c r="I27" s="98"/>
      <c r="J27" s="31"/>
      <c r="K27" s="31"/>
      <c r="L27" s="31"/>
      <c r="M27" s="31"/>
      <c r="N27" s="99"/>
      <c r="O27" s="72" t="s">
        <v>72</v>
      </c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3"/>
      <c r="AA27" s="74"/>
      <c r="AB27" s="75"/>
      <c r="AC27" s="76" t="s">
        <v>40</v>
      </c>
      <c r="AD27" s="76"/>
      <c r="AE27" s="76"/>
      <c r="AF27" s="95">
        <v>50</v>
      </c>
      <c r="AG27" s="95"/>
      <c r="AH27" s="95"/>
      <c r="AI27" s="95"/>
      <c r="AJ27" s="95"/>
      <c r="AK27" s="96" t="s">
        <v>41</v>
      </c>
      <c r="AL27" s="96"/>
      <c r="AM27" s="22"/>
      <c r="AN27" s="75"/>
      <c r="AO27" s="75"/>
      <c r="AP27" s="75"/>
      <c r="AQ27" s="96" t="s">
        <v>46</v>
      </c>
      <c r="AR27" s="96"/>
      <c r="AS27" s="22" t="s">
        <v>42</v>
      </c>
      <c r="AT27" s="95">
        <f>AA27*AF27*AN27</f>
        <v>0</v>
      </c>
      <c r="AU27" s="95"/>
      <c r="AV27" s="95"/>
      <c r="AW27" s="95"/>
      <c r="AX27" s="95"/>
      <c r="AY27" s="95"/>
      <c r="AZ27" s="96" t="s">
        <v>41</v>
      </c>
      <c r="BA27" s="97"/>
      <c r="BL27" s="30">
        <v>0.58333333333333304</v>
      </c>
    </row>
    <row r="28" spans="2:64" ht="18.75" customHeight="1">
      <c r="B28" s="84"/>
      <c r="C28" s="85"/>
      <c r="D28" s="85"/>
      <c r="E28" s="85"/>
      <c r="F28" s="85"/>
      <c r="G28" s="85"/>
      <c r="H28" s="86"/>
      <c r="I28" s="98" t="s">
        <v>39</v>
      </c>
      <c r="J28" s="31"/>
      <c r="K28" s="31"/>
      <c r="L28" s="31"/>
      <c r="M28" s="31"/>
      <c r="N28" s="99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1"/>
      <c r="AA28" s="74"/>
      <c r="AB28" s="75"/>
      <c r="AC28" s="76" t="s">
        <v>40</v>
      </c>
      <c r="AD28" s="76"/>
      <c r="AE28" s="76"/>
      <c r="AF28" s="95">
        <f>IF(O28="半面(平日)",550,IF(O28="半面(土曜)",660,IF(O28="半面(日祝)",820,IF(O28="全面(平日)",1100,IF(O28="全面(土曜)",1320,IF(O28="全面(日祝)",1650,IF(O28="",0)))))))</f>
        <v>0</v>
      </c>
      <c r="AG28" s="95"/>
      <c r="AH28" s="95"/>
      <c r="AI28" s="95"/>
      <c r="AJ28" s="95"/>
      <c r="AK28" s="96" t="s">
        <v>41</v>
      </c>
      <c r="AL28" s="96"/>
      <c r="AM28" s="22"/>
      <c r="AN28" s="96"/>
      <c r="AO28" s="96"/>
      <c r="AP28" s="96"/>
      <c r="AQ28" s="96"/>
      <c r="AR28" s="96"/>
      <c r="AS28" s="22" t="s">
        <v>42</v>
      </c>
      <c r="AT28" s="95">
        <f t="shared" ref="AT28:AT29" si="0">AA28*AF28</f>
        <v>0</v>
      </c>
      <c r="AU28" s="95"/>
      <c r="AV28" s="95"/>
      <c r="AW28" s="95"/>
      <c r="AX28" s="95"/>
      <c r="AY28" s="95"/>
      <c r="AZ28" s="96" t="s">
        <v>41</v>
      </c>
      <c r="BA28" s="97"/>
      <c r="BL28" s="30">
        <v>0.60416666666666596</v>
      </c>
    </row>
    <row r="29" spans="2:64" ht="18.75" customHeight="1">
      <c r="B29" s="84"/>
      <c r="C29" s="85"/>
      <c r="D29" s="85"/>
      <c r="E29" s="85"/>
      <c r="F29" s="85"/>
      <c r="G29" s="85"/>
      <c r="H29" s="86"/>
      <c r="I29" s="23"/>
      <c r="J29" s="24"/>
      <c r="K29" s="24"/>
      <c r="L29" s="107" t="s">
        <v>43</v>
      </c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24"/>
      <c r="Y29" s="24"/>
      <c r="Z29" s="25"/>
      <c r="AA29" s="108"/>
      <c r="AB29" s="109"/>
      <c r="AC29" s="110" t="s">
        <v>40</v>
      </c>
      <c r="AD29" s="110"/>
      <c r="AE29" s="110"/>
      <c r="AF29" s="95" t="str">
        <f>IF(COUNTIF(O28,"*半面*"),550,IF(COUNTIF(O28,"*全面*"),1100,"550"))</f>
        <v>550</v>
      </c>
      <c r="AG29" s="95"/>
      <c r="AH29" s="95"/>
      <c r="AI29" s="95"/>
      <c r="AJ29" s="95"/>
      <c r="AK29" s="105" t="s">
        <v>41</v>
      </c>
      <c r="AL29" s="105"/>
      <c r="AM29" s="26"/>
      <c r="AN29" s="105"/>
      <c r="AO29" s="105"/>
      <c r="AP29" s="105"/>
      <c r="AQ29" s="105"/>
      <c r="AR29" s="105"/>
      <c r="AS29" s="26" t="s">
        <v>42</v>
      </c>
      <c r="AT29" s="111">
        <f t="shared" si="0"/>
        <v>0</v>
      </c>
      <c r="AU29" s="111"/>
      <c r="AV29" s="111"/>
      <c r="AW29" s="111"/>
      <c r="AX29" s="111"/>
      <c r="AY29" s="111"/>
      <c r="AZ29" s="105" t="s">
        <v>41</v>
      </c>
      <c r="BA29" s="106"/>
      <c r="BL29" s="30">
        <v>0.625</v>
      </c>
    </row>
    <row r="30" spans="2:64" ht="18.75" customHeight="1">
      <c r="B30" s="81" t="s">
        <v>44</v>
      </c>
      <c r="C30" s="82"/>
      <c r="D30" s="82"/>
      <c r="E30" s="82"/>
      <c r="F30" s="82"/>
      <c r="G30" s="82"/>
      <c r="H30" s="83"/>
      <c r="I30" s="102" t="s">
        <v>45</v>
      </c>
      <c r="J30" s="103"/>
      <c r="K30" s="103"/>
      <c r="L30" s="103"/>
      <c r="M30" s="103"/>
      <c r="N30" s="104"/>
      <c r="O30" s="77" t="s">
        <v>71</v>
      </c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8"/>
      <c r="AA30" s="79"/>
      <c r="AB30" s="80"/>
      <c r="AC30" s="67" t="s">
        <v>40</v>
      </c>
      <c r="AD30" s="67"/>
      <c r="AE30" s="67"/>
      <c r="AF30" s="89">
        <v>270</v>
      </c>
      <c r="AG30" s="89"/>
      <c r="AH30" s="89"/>
      <c r="AI30" s="89"/>
      <c r="AJ30" s="89"/>
      <c r="AK30" s="88" t="s">
        <v>41</v>
      </c>
      <c r="AL30" s="88"/>
      <c r="AM30" s="21"/>
      <c r="AN30" s="80"/>
      <c r="AO30" s="80"/>
      <c r="AP30" s="80"/>
      <c r="AQ30" s="88" t="s">
        <v>46</v>
      </c>
      <c r="AR30" s="88"/>
      <c r="AS30" s="21" t="s">
        <v>42</v>
      </c>
      <c r="AT30" s="89">
        <f>AA30*AF30*AN30</f>
        <v>0</v>
      </c>
      <c r="AU30" s="89"/>
      <c r="AV30" s="89"/>
      <c r="AW30" s="89"/>
      <c r="AX30" s="89"/>
      <c r="AY30" s="89"/>
      <c r="AZ30" s="88" t="s">
        <v>41</v>
      </c>
      <c r="BA30" s="90"/>
      <c r="BL30" s="30">
        <v>0.64583333333333304</v>
      </c>
    </row>
    <row r="31" spans="2:64" ht="18.75" customHeight="1">
      <c r="B31" s="84"/>
      <c r="C31" s="85"/>
      <c r="D31" s="85"/>
      <c r="E31" s="85"/>
      <c r="F31" s="85"/>
      <c r="G31" s="85"/>
      <c r="H31" s="86"/>
      <c r="I31" s="98"/>
      <c r="J31" s="31"/>
      <c r="K31" s="31"/>
      <c r="L31" s="31"/>
      <c r="M31" s="31"/>
      <c r="N31" s="99"/>
      <c r="O31" s="72" t="s">
        <v>70</v>
      </c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3"/>
      <c r="AA31" s="74"/>
      <c r="AB31" s="75"/>
      <c r="AC31" s="76" t="s">
        <v>40</v>
      </c>
      <c r="AD31" s="76"/>
      <c r="AE31" s="76"/>
      <c r="AF31" s="95">
        <v>110</v>
      </c>
      <c r="AG31" s="95"/>
      <c r="AH31" s="95"/>
      <c r="AI31" s="95"/>
      <c r="AJ31" s="95"/>
      <c r="AK31" s="96" t="s">
        <v>41</v>
      </c>
      <c r="AL31" s="96"/>
      <c r="AM31" s="22"/>
      <c r="AN31" s="75"/>
      <c r="AO31" s="75"/>
      <c r="AP31" s="75"/>
      <c r="AQ31" s="96" t="s">
        <v>46</v>
      </c>
      <c r="AR31" s="96"/>
      <c r="AS31" s="22" t="s">
        <v>47</v>
      </c>
      <c r="AT31" s="95">
        <f>AA31*AF31*AN31</f>
        <v>0</v>
      </c>
      <c r="AU31" s="95"/>
      <c r="AV31" s="95"/>
      <c r="AW31" s="95"/>
      <c r="AX31" s="95"/>
      <c r="AY31" s="95"/>
      <c r="AZ31" s="96" t="s">
        <v>41</v>
      </c>
      <c r="BA31" s="97"/>
      <c r="BL31" s="30">
        <v>0.66666666666666596</v>
      </c>
    </row>
    <row r="32" spans="2:64" ht="18.75" customHeight="1">
      <c r="B32" s="84"/>
      <c r="C32" s="85"/>
      <c r="D32" s="85"/>
      <c r="E32" s="85"/>
      <c r="F32" s="85"/>
      <c r="G32" s="85"/>
      <c r="H32" s="86"/>
      <c r="I32" s="98"/>
      <c r="J32" s="31"/>
      <c r="K32" s="31"/>
      <c r="L32" s="31"/>
      <c r="M32" s="31"/>
      <c r="N32" s="99"/>
      <c r="O32" s="72" t="s">
        <v>69</v>
      </c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3"/>
      <c r="AA32" s="74"/>
      <c r="AB32" s="75"/>
      <c r="AC32" s="76" t="s">
        <v>40</v>
      </c>
      <c r="AD32" s="76"/>
      <c r="AE32" s="76"/>
      <c r="AF32" s="95">
        <v>50</v>
      </c>
      <c r="AG32" s="95"/>
      <c r="AH32" s="95"/>
      <c r="AI32" s="95"/>
      <c r="AJ32" s="95"/>
      <c r="AK32" s="96" t="s">
        <v>41</v>
      </c>
      <c r="AL32" s="96"/>
      <c r="AM32" s="22"/>
      <c r="AN32" s="75"/>
      <c r="AO32" s="75"/>
      <c r="AP32" s="75"/>
      <c r="AQ32" s="96" t="s">
        <v>46</v>
      </c>
      <c r="AR32" s="96"/>
      <c r="AS32" s="22" t="s">
        <v>42</v>
      </c>
      <c r="AT32" s="95">
        <f>AA32*AF32*AN32</f>
        <v>0</v>
      </c>
      <c r="AU32" s="95"/>
      <c r="AV32" s="95"/>
      <c r="AW32" s="95"/>
      <c r="AX32" s="95"/>
      <c r="AY32" s="95"/>
      <c r="AZ32" s="96" t="s">
        <v>41</v>
      </c>
      <c r="BA32" s="97"/>
      <c r="BL32" s="30">
        <v>0.6875</v>
      </c>
    </row>
    <row r="33" spans="2:64" ht="18.75" customHeight="1">
      <c r="B33" s="84"/>
      <c r="C33" s="85"/>
      <c r="D33" s="85"/>
      <c r="E33" s="85"/>
      <c r="F33" s="85"/>
      <c r="G33" s="85"/>
      <c r="H33" s="86"/>
      <c r="I33" s="98" t="s">
        <v>39</v>
      </c>
      <c r="J33" s="31"/>
      <c r="K33" s="31"/>
      <c r="L33" s="31"/>
      <c r="M33" s="31"/>
      <c r="N33" s="99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1"/>
      <c r="AA33" s="74"/>
      <c r="AB33" s="75"/>
      <c r="AC33" s="76" t="s">
        <v>40</v>
      </c>
      <c r="AD33" s="76"/>
      <c r="AE33" s="76"/>
      <c r="AF33" s="95">
        <f>IF(O33="1面",550,IF(O33="2面",1100,IF(O33="全面",2200,IF(O33="",0))))</f>
        <v>0</v>
      </c>
      <c r="AG33" s="95"/>
      <c r="AH33" s="95"/>
      <c r="AI33" s="95"/>
      <c r="AJ33" s="95"/>
      <c r="AK33" s="96" t="s">
        <v>41</v>
      </c>
      <c r="AL33" s="96"/>
      <c r="AM33" s="22"/>
      <c r="AN33" s="96"/>
      <c r="AO33" s="96"/>
      <c r="AP33" s="96"/>
      <c r="AQ33" s="96"/>
      <c r="AR33" s="96"/>
      <c r="AS33" s="22" t="s">
        <v>48</v>
      </c>
      <c r="AT33" s="95">
        <f>AA33*AF33</f>
        <v>0</v>
      </c>
      <c r="AU33" s="95"/>
      <c r="AV33" s="95"/>
      <c r="AW33" s="95"/>
      <c r="AX33" s="95"/>
      <c r="AY33" s="95"/>
      <c r="AZ33" s="96" t="s">
        <v>41</v>
      </c>
      <c r="BA33" s="97"/>
      <c r="BL33" s="30">
        <v>0.70833333333333304</v>
      </c>
    </row>
    <row r="34" spans="2:64" ht="18.75" customHeight="1">
      <c r="B34" s="84"/>
      <c r="C34" s="85"/>
      <c r="D34" s="85"/>
      <c r="E34" s="85"/>
      <c r="F34" s="85"/>
      <c r="G34" s="85"/>
      <c r="H34" s="86"/>
      <c r="I34" s="23"/>
      <c r="J34" s="24"/>
      <c r="K34" s="24"/>
      <c r="L34" s="107" t="s">
        <v>43</v>
      </c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24"/>
      <c r="Y34" s="24"/>
      <c r="Z34" s="25"/>
      <c r="AA34" s="108"/>
      <c r="AB34" s="109"/>
      <c r="AC34" s="110" t="s">
        <v>40</v>
      </c>
      <c r="AD34" s="110"/>
      <c r="AE34" s="110"/>
      <c r="AF34" s="111">
        <v>550</v>
      </c>
      <c r="AG34" s="111"/>
      <c r="AH34" s="111"/>
      <c r="AI34" s="111"/>
      <c r="AJ34" s="111"/>
      <c r="AK34" s="105" t="s">
        <v>41</v>
      </c>
      <c r="AL34" s="105"/>
      <c r="AM34" s="26"/>
      <c r="AN34" s="105"/>
      <c r="AO34" s="105"/>
      <c r="AP34" s="105"/>
      <c r="AQ34" s="105"/>
      <c r="AR34" s="105"/>
      <c r="AS34" s="26" t="s">
        <v>42</v>
      </c>
      <c r="AT34" s="111">
        <f>AA34*AF34</f>
        <v>0</v>
      </c>
      <c r="AU34" s="111"/>
      <c r="AV34" s="111"/>
      <c r="AW34" s="111"/>
      <c r="AX34" s="111"/>
      <c r="AY34" s="111"/>
      <c r="AZ34" s="105" t="s">
        <v>41</v>
      </c>
      <c r="BA34" s="106"/>
      <c r="BL34" s="30">
        <v>0.72916666666666596</v>
      </c>
    </row>
    <row r="35" spans="2:64" ht="18.75" customHeight="1">
      <c r="B35" s="119" t="s">
        <v>38</v>
      </c>
      <c r="C35" s="66"/>
      <c r="D35" s="66"/>
      <c r="E35" s="66"/>
      <c r="F35" s="66"/>
      <c r="G35" s="66"/>
      <c r="H35" s="120"/>
      <c r="I35" s="138" t="s">
        <v>39</v>
      </c>
      <c r="J35" s="139"/>
      <c r="K35" s="139"/>
      <c r="L35" s="139"/>
      <c r="M35" s="139"/>
      <c r="N35" s="14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1"/>
      <c r="AA35" s="79"/>
      <c r="AB35" s="80"/>
      <c r="AC35" s="67" t="s">
        <v>40</v>
      </c>
      <c r="AD35" s="67"/>
      <c r="AE35" s="67"/>
      <c r="AF35" s="68">
        <f>IF(O35="半面",770,IF(O35="全面",2200,IF(O35="",0)))</f>
        <v>0</v>
      </c>
      <c r="AG35" s="68"/>
      <c r="AH35" s="68"/>
      <c r="AI35" s="68"/>
      <c r="AJ35" s="68"/>
      <c r="AK35" s="88" t="s">
        <v>41</v>
      </c>
      <c r="AL35" s="88"/>
      <c r="AM35" s="21"/>
      <c r="AN35" s="88"/>
      <c r="AO35" s="88"/>
      <c r="AP35" s="88"/>
      <c r="AQ35" s="88"/>
      <c r="AR35" s="88"/>
      <c r="AS35" s="21" t="s">
        <v>42</v>
      </c>
      <c r="AT35" s="89">
        <f>AA35*AF35</f>
        <v>0</v>
      </c>
      <c r="AU35" s="89"/>
      <c r="AV35" s="89"/>
      <c r="AW35" s="89"/>
      <c r="AX35" s="89"/>
      <c r="AY35" s="89"/>
      <c r="AZ35" s="88" t="s">
        <v>41</v>
      </c>
      <c r="BA35" s="90"/>
      <c r="BL35" s="30">
        <v>0.75</v>
      </c>
    </row>
    <row r="36" spans="2:64" ht="18.75" customHeight="1">
      <c r="B36" s="135"/>
      <c r="C36" s="136"/>
      <c r="D36" s="136"/>
      <c r="E36" s="136"/>
      <c r="F36" s="136"/>
      <c r="G36" s="136"/>
      <c r="H36" s="137"/>
      <c r="I36" s="14"/>
      <c r="J36" s="16"/>
      <c r="K36" s="16"/>
      <c r="L36" s="54" t="s">
        <v>43</v>
      </c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16"/>
      <c r="Y36" s="16"/>
      <c r="Z36" s="15"/>
      <c r="AA36" s="112"/>
      <c r="AB36" s="43"/>
      <c r="AC36" s="113" t="s">
        <v>40</v>
      </c>
      <c r="AD36" s="113"/>
      <c r="AE36" s="113"/>
      <c r="AF36" s="111" t="str">
        <f>IF(COUNTIF(O35,"*半面*"),1100,IF(COUNTIF(O35,"*全面*"),2200,"0"))</f>
        <v>0</v>
      </c>
      <c r="AG36" s="111"/>
      <c r="AH36" s="111"/>
      <c r="AI36" s="111"/>
      <c r="AJ36" s="111"/>
      <c r="AK36" s="61" t="s">
        <v>41</v>
      </c>
      <c r="AL36" s="61"/>
      <c r="AM36" s="27"/>
      <c r="AN36" s="61"/>
      <c r="AO36" s="61"/>
      <c r="AP36" s="61"/>
      <c r="AQ36" s="61"/>
      <c r="AR36" s="61"/>
      <c r="AS36" s="27" t="s">
        <v>42</v>
      </c>
      <c r="AT36" s="87">
        <f>AA36*AF36</f>
        <v>0</v>
      </c>
      <c r="AU36" s="87"/>
      <c r="AV36" s="87"/>
      <c r="AW36" s="87"/>
      <c r="AX36" s="87"/>
      <c r="AY36" s="87"/>
      <c r="AZ36" s="61" t="s">
        <v>41</v>
      </c>
      <c r="BA36" s="41"/>
      <c r="BL36" s="30">
        <v>0.77083333333333304</v>
      </c>
    </row>
    <row r="37" spans="2:64" ht="18.75" customHeight="1">
      <c r="B37" s="119" t="s">
        <v>49</v>
      </c>
      <c r="C37" s="66"/>
      <c r="D37" s="66"/>
      <c r="E37" s="66"/>
      <c r="F37" s="66"/>
      <c r="G37" s="66"/>
      <c r="H37" s="120"/>
      <c r="I37" s="102" t="s">
        <v>39</v>
      </c>
      <c r="J37" s="103"/>
      <c r="K37" s="103"/>
      <c r="L37" s="103"/>
      <c r="M37" s="103"/>
      <c r="N37" s="104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1"/>
      <c r="AA37" s="79"/>
      <c r="AB37" s="80"/>
      <c r="AC37" s="67" t="s">
        <v>40</v>
      </c>
      <c r="AD37" s="67"/>
      <c r="AE37" s="67"/>
      <c r="AF37" s="68">
        <f>IF(O37="半面",1100,IF(O37="半面(高校生以下)",550,IF(O37="全面",2200,IF(O37="",0))))</f>
        <v>0</v>
      </c>
      <c r="AG37" s="68"/>
      <c r="AH37" s="68"/>
      <c r="AI37" s="68"/>
      <c r="AJ37" s="68"/>
      <c r="AK37" s="88" t="s">
        <v>41</v>
      </c>
      <c r="AL37" s="88"/>
      <c r="AM37" s="21"/>
      <c r="AN37" s="88"/>
      <c r="AO37" s="88"/>
      <c r="AP37" s="88"/>
      <c r="AQ37" s="88"/>
      <c r="AR37" s="88"/>
      <c r="AS37" s="21" t="s">
        <v>51</v>
      </c>
      <c r="AT37" s="89">
        <f t="shared" ref="AT37:AT38" si="1">AA37*AF37</f>
        <v>0</v>
      </c>
      <c r="AU37" s="89"/>
      <c r="AV37" s="89"/>
      <c r="AW37" s="89"/>
      <c r="AX37" s="89"/>
      <c r="AY37" s="89"/>
      <c r="AZ37" s="88" t="s">
        <v>41</v>
      </c>
      <c r="BA37" s="90"/>
      <c r="BL37" s="30">
        <v>0.79166666666666596</v>
      </c>
    </row>
    <row r="38" spans="2:64" ht="18.75" customHeight="1">
      <c r="B38" s="121"/>
      <c r="C38" s="122"/>
      <c r="D38" s="122"/>
      <c r="E38" s="122"/>
      <c r="F38" s="122"/>
      <c r="G38" s="122"/>
      <c r="H38" s="123"/>
      <c r="I38" s="23"/>
      <c r="J38" s="24"/>
      <c r="K38" s="24"/>
      <c r="L38" s="107" t="s">
        <v>43</v>
      </c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24"/>
      <c r="Y38" s="24"/>
      <c r="Z38" s="25"/>
      <c r="AA38" s="108"/>
      <c r="AB38" s="109"/>
      <c r="AC38" s="110" t="s">
        <v>40</v>
      </c>
      <c r="AD38" s="110"/>
      <c r="AE38" s="110"/>
      <c r="AF38" s="68">
        <f>IF(O37="半面",1100,IF(O37="半面(高校生以下)",550,IF(O37="全面",2200,IF(O37="",0))))</f>
        <v>0</v>
      </c>
      <c r="AG38" s="68"/>
      <c r="AH38" s="68"/>
      <c r="AI38" s="68"/>
      <c r="AJ38" s="68"/>
      <c r="AK38" s="105" t="s">
        <v>41</v>
      </c>
      <c r="AL38" s="105"/>
      <c r="AM38" s="26"/>
      <c r="AN38" s="105"/>
      <c r="AO38" s="105"/>
      <c r="AP38" s="105"/>
      <c r="AQ38" s="105"/>
      <c r="AR38" s="105"/>
      <c r="AS38" s="26" t="s">
        <v>42</v>
      </c>
      <c r="AT38" s="111">
        <f t="shared" si="1"/>
        <v>0</v>
      </c>
      <c r="AU38" s="111"/>
      <c r="AV38" s="111"/>
      <c r="AW38" s="111"/>
      <c r="AX38" s="111"/>
      <c r="AY38" s="111"/>
      <c r="AZ38" s="105" t="s">
        <v>41</v>
      </c>
      <c r="BA38" s="106"/>
      <c r="BL38" s="30">
        <v>0.8125</v>
      </c>
    </row>
    <row r="39" spans="2:64" ht="18.75" customHeight="1">
      <c r="B39" s="118" t="s">
        <v>52</v>
      </c>
      <c r="C39" s="60"/>
      <c r="D39" s="60"/>
      <c r="E39" s="60"/>
      <c r="F39" s="60"/>
      <c r="G39" s="60"/>
      <c r="H39" s="40"/>
      <c r="I39" s="126" t="s">
        <v>53</v>
      </c>
      <c r="J39" s="53"/>
      <c r="K39" s="53"/>
      <c r="L39" s="53"/>
      <c r="M39" s="53"/>
      <c r="N39" s="53"/>
      <c r="O39" s="88" t="s">
        <v>54</v>
      </c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90"/>
      <c r="AA39" s="8"/>
      <c r="AB39" s="60" t="s">
        <v>73</v>
      </c>
      <c r="AC39" s="60"/>
      <c r="AD39" s="60"/>
      <c r="AE39" s="10"/>
      <c r="AF39" s="88"/>
      <c r="AG39" s="88"/>
      <c r="AH39" s="88"/>
      <c r="AI39" s="103" t="s">
        <v>55</v>
      </c>
      <c r="AJ39" s="103"/>
      <c r="AK39" s="103"/>
      <c r="AL39" s="103"/>
      <c r="AM39" s="103"/>
      <c r="AN39" s="103"/>
      <c r="AO39" s="28"/>
      <c r="AP39" s="28"/>
      <c r="AQ39" s="28"/>
      <c r="AR39" s="28"/>
      <c r="AS39" s="21" t="s">
        <v>56</v>
      </c>
      <c r="AT39" s="128" t="s">
        <v>57</v>
      </c>
      <c r="AU39" s="128"/>
      <c r="AV39" s="89">
        <f>SUM(AT26:AY28,AT35,AT30:AY33,AT37)*AF39*0.1</f>
        <v>0</v>
      </c>
      <c r="AW39" s="89"/>
      <c r="AX39" s="89"/>
      <c r="AY39" s="89"/>
      <c r="AZ39" s="88" t="s">
        <v>41</v>
      </c>
      <c r="BA39" s="90"/>
      <c r="BL39" s="30">
        <v>0.83333333333333304</v>
      </c>
    </row>
    <row r="40" spans="2:64" ht="18.75" customHeight="1">
      <c r="B40" s="116"/>
      <c r="C40" s="61"/>
      <c r="D40" s="61"/>
      <c r="E40" s="61"/>
      <c r="F40" s="61"/>
      <c r="G40" s="61"/>
      <c r="H40" s="41"/>
      <c r="I40" s="127"/>
      <c r="J40" s="54"/>
      <c r="K40" s="54"/>
      <c r="L40" s="54"/>
      <c r="M40" s="54"/>
      <c r="N40" s="54"/>
      <c r="O40" s="61" t="s">
        <v>58</v>
      </c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41"/>
      <c r="AA40" s="16"/>
      <c r="AB40" s="61"/>
      <c r="AC40" s="61"/>
      <c r="AD40" s="61"/>
      <c r="AE40" s="16"/>
      <c r="AF40" s="61"/>
      <c r="AG40" s="61"/>
      <c r="AH40" s="61"/>
      <c r="AI40" s="54" t="s">
        <v>59</v>
      </c>
      <c r="AJ40" s="54"/>
      <c r="AK40" s="54"/>
      <c r="AL40" s="54"/>
      <c r="AM40" s="54"/>
      <c r="AN40" s="54"/>
      <c r="AO40" s="16"/>
      <c r="AP40" s="16"/>
      <c r="AQ40" s="16"/>
      <c r="AR40" s="16"/>
      <c r="AS40" s="27" t="s">
        <v>42</v>
      </c>
      <c r="AT40" s="125" t="s">
        <v>60</v>
      </c>
      <c r="AU40" s="125"/>
      <c r="AV40" s="111">
        <f>SUM(AT29,AT36,AT34,AT38)*AF40*0.1</f>
        <v>0</v>
      </c>
      <c r="AW40" s="111"/>
      <c r="AX40" s="111"/>
      <c r="AY40" s="111"/>
      <c r="AZ40" s="61" t="s">
        <v>41</v>
      </c>
      <c r="BA40" s="41"/>
      <c r="BL40" s="30">
        <v>0.85416666666666596</v>
      </c>
    </row>
    <row r="41" spans="2:64" ht="18.75" customHeight="1">
      <c r="B41" s="114"/>
      <c r="C41" s="52"/>
      <c r="D41" s="52"/>
      <c r="E41" s="52"/>
      <c r="F41" s="52"/>
      <c r="G41" s="52"/>
      <c r="H41" s="115"/>
      <c r="I41" s="19"/>
      <c r="J41" s="19"/>
      <c r="K41" s="71" t="s">
        <v>61</v>
      </c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19"/>
      <c r="Z41" s="17"/>
      <c r="AA41" s="19"/>
      <c r="AB41" s="19"/>
      <c r="AC41" s="19"/>
      <c r="AD41" s="19"/>
      <c r="AE41" s="19"/>
      <c r="AF41" s="19"/>
      <c r="AG41" s="19"/>
      <c r="AH41" s="19"/>
      <c r="AI41" s="71" t="s">
        <v>62</v>
      </c>
      <c r="AJ41" s="71"/>
      <c r="AK41" s="71"/>
      <c r="AL41" s="71"/>
      <c r="AM41" s="71"/>
      <c r="AN41" s="71"/>
      <c r="AO41" s="19"/>
      <c r="AP41" s="19"/>
      <c r="AQ41" s="19"/>
      <c r="AR41" s="19"/>
      <c r="AS41" s="29" t="s">
        <v>42</v>
      </c>
      <c r="AT41" s="117">
        <v>0</v>
      </c>
      <c r="AU41" s="117"/>
      <c r="AV41" s="117"/>
      <c r="AW41" s="117"/>
      <c r="AX41" s="117"/>
      <c r="AY41" s="117"/>
      <c r="AZ41" s="50" t="s">
        <v>41</v>
      </c>
      <c r="BA41" s="124"/>
      <c r="BL41" s="30">
        <v>0.875</v>
      </c>
    </row>
    <row r="42" spans="2:64" ht="37.5" customHeight="1">
      <c r="B42" s="116"/>
      <c r="C42" s="61"/>
      <c r="D42" s="61"/>
      <c r="E42" s="61"/>
      <c r="F42" s="61"/>
      <c r="G42" s="61"/>
      <c r="H42" s="41"/>
      <c r="I42" s="19"/>
      <c r="J42" s="19"/>
      <c r="K42" s="71" t="s">
        <v>63</v>
      </c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19"/>
      <c r="Z42" s="17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29" t="s">
        <v>42</v>
      </c>
      <c r="AT42" s="117">
        <f>SUM(AT26:AY38)-AV39-AV40+AT41</f>
        <v>0</v>
      </c>
      <c r="AU42" s="117"/>
      <c r="AV42" s="117"/>
      <c r="AW42" s="117"/>
      <c r="AX42" s="117"/>
      <c r="AY42" s="117"/>
      <c r="AZ42" s="50" t="s">
        <v>41</v>
      </c>
      <c r="BA42" s="124"/>
    </row>
    <row r="43" spans="2:64" ht="14.25" customHeight="1"/>
    <row r="44" spans="2:64" ht="21.75" customHeight="1"/>
    <row r="45" spans="2:64" ht="21.75" customHeight="1"/>
    <row r="46" spans="2:64" ht="21.75" customHeight="1"/>
    <row r="47" spans="2:64" ht="21.75" customHeight="1"/>
    <row r="48" spans="2:64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2.5" customHeight="1"/>
  </sheetData>
  <sheetProtection sheet="1" objects="1" scenarios="1" selectLockedCells="1"/>
  <mergeCells count="227">
    <mergeCell ref="AZ29:BA29"/>
    <mergeCell ref="I28:N28"/>
    <mergeCell ref="AA28:AB28"/>
    <mergeCell ref="AC28:AE28"/>
    <mergeCell ref="AF28:AJ28"/>
    <mergeCell ref="AK28:AL28"/>
    <mergeCell ref="AN28:AP28"/>
    <mergeCell ref="AQ28:AR28"/>
    <mergeCell ref="AT28:AY28"/>
    <mergeCell ref="AZ28:BA28"/>
    <mergeCell ref="O28:Z28"/>
    <mergeCell ref="L29:W29"/>
    <mergeCell ref="AA29:AB29"/>
    <mergeCell ref="AC29:AE29"/>
    <mergeCell ref="AF29:AJ29"/>
    <mergeCell ref="AK29:AL29"/>
    <mergeCell ref="AN29:AP29"/>
    <mergeCell ref="AZ26:BA26"/>
    <mergeCell ref="O27:Z27"/>
    <mergeCell ref="AA27:AB27"/>
    <mergeCell ref="AC27:AE27"/>
    <mergeCell ref="AF27:AJ27"/>
    <mergeCell ref="AK27:AL27"/>
    <mergeCell ref="AN27:AP27"/>
    <mergeCell ref="AQ27:AR27"/>
    <mergeCell ref="AT27:AY27"/>
    <mergeCell ref="AZ27:BA27"/>
    <mergeCell ref="AQ26:AR26"/>
    <mergeCell ref="AM14:AP14"/>
    <mergeCell ref="B26:H29"/>
    <mergeCell ref="I26:N27"/>
    <mergeCell ref="O26:Z26"/>
    <mergeCell ref="AA26:AB26"/>
    <mergeCell ref="AC26:AE26"/>
    <mergeCell ref="AF26:AJ26"/>
    <mergeCell ref="AK26:AL26"/>
    <mergeCell ref="AN26:AP26"/>
    <mergeCell ref="AB15:AC15"/>
    <mergeCell ref="AE15:AH15"/>
    <mergeCell ref="AJ15:AK15"/>
    <mergeCell ref="AM15:AP15"/>
    <mergeCell ref="AJ14:AK14"/>
    <mergeCell ref="R18:T19"/>
    <mergeCell ref="AK18:AO18"/>
    <mergeCell ref="AP18:AR18"/>
    <mergeCell ref="AK19:AO19"/>
    <mergeCell ref="AP19:AR19"/>
    <mergeCell ref="AR15:AS15"/>
    <mergeCell ref="AQ29:AR29"/>
    <mergeCell ref="AZ41:BA41"/>
    <mergeCell ref="K42:X42"/>
    <mergeCell ref="AT42:AY42"/>
    <mergeCell ref="AZ42:BA42"/>
    <mergeCell ref="AV39:AY39"/>
    <mergeCell ref="AZ39:BA39"/>
    <mergeCell ref="O40:Z40"/>
    <mergeCell ref="AF40:AH40"/>
    <mergeCell ref="AI40:AN40"/>
    <mergeCell ref="AT40:AU40"/>
    <mergeCell ref="AV40:AY40"/>
    <mergeCell ref="AZ40:BA40"/>
    <mergeCell ref="I39:N40"/>
    <mergeCell ref="O39:Z39"/>
    <mergeCell ref="AB39:AD40"/>
    <mergeCell ref="AF39:AH39"/>
    <mergeCell ref="AI39:AN39"/>
    <mergeCell ref="AT39:AU39"/>
    <mergeCell ref="B41:H42"/>
    <mergeCell ref="K41:X41"/>
    <mergeCell ref="AI41:AN41"/>
    <mergeCell ref="AT41:AY41"/>
    <mergeCell ref="L38:W38"/>
    <mergeCell ref="AA38:AB38"/>
    <mergeCell ref="AC38:AE38"/>
    <mergeCell ref="AF38:AJ38"/>
    <mergeCell ref="AK38:AL38"/>
    <mergeCell ref="AN38:AP38"/>
    <mergeCell ref="AQ38:AR38"/>
    <mergeCell ref="AT38:AY38"/>
    <mergeCell ref="B39:H40"/>
    <mergeCell ref="B37:H38"/>
    <mergeCell ref="I37:N37"/>
    <mergeCell ref="AZ38:BA38"/>
    <mergeCell ref="AA37:AB37"/>
    <mergeCell ref="AC37:AE37"/>
    <mergeCell ref="O37:Z37"/>
    <mergeCell ref="L34:W34"/>
    <mergeCell ref="AA34:AB34"/>
    <mergeCell ref="AC34:AE34"/>
    <mergeCell ref="AF34:AJ34"/>
    <mergeCell ref="AK34:AL34"/>
    <mergeCell ref="AF37:AJ37"/>
    <mergeCell ref="AK37:AL37"/>
    <mergeCell ref="AN37:AP37"/>
    <mergeCell ref="AQ37:AR37"/>
    <mergeCell ref="AT37:AY37"/>
    <mergeCell ref="AZ37:BA37"/>
    <mergeCell ref="AN34:AP34"/>
    <mergeCell ref="AQ34:AR34"/>
    <mergeCell ref="AT34:AY34"/>
    <mergeCell ref="AZ34:BA34"/>
    <mergeCell ref="L36:W36"/>
    <mergeCell ref="AA36:AB36"/>
    <mergeCell ref="AC36:AE36"/>
    <mergeCell ref="AF36:AJ36"/>
    <mergeCell ref="AK36:AL36"/>
    <mergeCell ref="AZ32:BA32"/>
    <mergeCell ref="I33:N33"/>
    <mergeCell ref="AA33:AB33"/>
    <mergeCell ref="AC33:AE33"/>
    <mergeCell ref="AF33:AJ33"/>
    <mergeCell ref="AK33:AL33"/>
    <mergeCell ref="AN33:AP33"/>
    <mergeCell ref="AQ33:AR33"/>
    <mergeCell ref="AT33:AY33"/>
    <mergeCell ref="AZ33:BA33"/>
    <mergeCell ref="O33:Z33"/>
    <mergeCell ref="I30:N32"/>
    <mergeCell ref="O32:Z32"/>
    <mergeCell ref="AA32:AB32"/>
    <mergeCell ref="AC32:AE32"/>
    <mergeCell ref="AF32:AJ32"/>
    <mergeCell ref="AK32:AL32"/>
    <mergeCell ref="AN32:AP32"/>
    <mergeCell ref="AQ32:AR32"/>
    <mergeCell ref="AQ30:AR30"/>
    <mergeCell ref="AZ36:BA36"/>
    <mergeCell ref="AK35:AL35"/>
    <mergeCell ref="AN35:AP35"/>
    <mergeCell ref="AQ35:AR35"/>
    <mergeCell ref="AT35:AY35"/>
    <mergeCell ref="AZ35:BA35"/>
    <mergeCell ref="AH20:AM20"/>
    <mergeCell ref="AN20:AP20"/>
    <mergeCell ref="AQ20:AR20"/>
    <mergeCell ref="AS20:AT20"/>
    <mergeCell ref="AU20:AX20"/>
    <mergeCell ref="AY20:AZ20"/>
    <mergeCell ref="AN21:AY21"/>
    <mergeCell ref="AT30:AY30"/>
    <mergeCell ref="AZ30:BA30"/>
    <mergeCell ref="AF31:AJ31"/>
    <mergeCell ref="AK31:AL31"/>
    <mergeCell ref="AN31:AP31"/>
    <mergeCell ref="AQ31:AR31"/>
    <mergeCell ref="AT31:AY31"/>
    <mergeCell ref="AZ31:BA31"/>
    <mergeCell ref="AF30:AJ30"/>
    <mergeCell ref="AK30:AL30"/>
    <mergeCell ref="AN30:AP30"/>
    <mergeCell ref="Q25:AL25"/>
    <mergeCell ref="O31:Z31"/>
    <mergeCell ref="AA31:AB31"/>
    <mergeCell ref="AC31:AE31"/>
    <mergeCell ref="O30:Z30"/>
    <mergeCell ref="AA30:AB30"/>
    <mergeCell ref="AC30:AE30"/>
    <mergeCell ref="B30:H34"/>
    <mergeCell ref="AT36:AY36"/>
    <mergeCell ref="AT32:AY32"/>
    <mergeCell ref="AT26:AY26"/>
    <mergeCell ref="B35:H36"/>
    <mergeCell ref="AN36:AP36"/>
    <mergeCell ref="AQ36:AR36"/>
    <mergeCell ref="I35:N35"/>
    <mergeCell ref="O35:Z35"/>
    <mergeCell ref="AA35:AB35"/>
    <mergeCell ref="AT29:AY29"/>
    <mergeCell ref="AU18:AW19"/>
    <mergeCell ref="AX18:AZ19"/>
    <mergeCell ref="C18:N19"/>
    <mergeCell ref="U18:W19"/>
    <mergeCell ref="X18:Y19"/>
    <mergeCell ref="Z18:AB19"/>
    <mergeCell ref="AC18:AD19"/>
    <mergeCell ref="C17:N17"/>
    <mergeCell ref="AC35:AE35"/>
    <mergeCell ref="AF35:AJ35"/>
    <mergeCell ref="C21:N21"/>
    <mergeCell ref="Q21:T21"/>
    <mergeCell ref="W21:AD21"/>
    <mergeCell ref="Q20:S20"/>
    <mergeCell ref="T20:V20"/>
    <mergeCell ref="W20:X20"/>
    <mergeCell ref="Z20:AB20"/>
    <mergeCell ref="AC20:AE20"/>
    <mergeCell ref="AF20:AG20"/>
    <mergeCell ref="C20:N20"/>
    <mergeCell ref="C22:N24"/>
    <mergeCell ref="Q22:R22"/>
    <mergeCell ref="Q23:R23"/>
    <mergeCell ref="Q24:R24"/>
    <mergeCell ref="AU15:AX15"/>
    <mergeCell ref="BA18:BA19"/>
    <mergeCell ref="AE18:AG19"/>
    <mergeCell ref="AH18:AI19"/>
    <mergeCell ref="P17:BA17"/>
    <mergeCell ref="AR16:AX16"/>
    <mergeCell ref="AY16:AZ16"/>
    <mergeCell ref="B11:BA11"/>
    <mergeCell ref="C13:N16"/>
    <mergeCell ref="Q13:Z13"/>
    <mergeCell ref="AB13:AC13"/>
    <mergeCell ref="AE13:AH13"/>
    <mergeCell ref="AJ13:AK13"/>
    <mergeCell ref="AM13:AP13"/>
    <mergeCell ref="Q15:Z15"/>
    <mergeCell ref="Q16:Z16"/>
    <mergeCell ref="AB16:AC16"/>
    <mergeCell ref="AE16:AH16"/>
    <mergeCell ref="AJ16:AK16"/>
    <mergeCell ref="AM16:AP16"/>
    <mergeCell ref="Q14:Z14"/>
    <mergeCell ref="AB14:AC14"/>
    <mergeCell ref="AE14:AH14"/>
    <mergeCell ref="AT18:AT19"/>
    <mergeCell ref="U7:AC7"/>
    <mergeCell ref="U8:AC8"/>
    <mergeCell ref="AF8:BA8"/>
    <mergeCell ref="B10:AG10"/>
    <mergeCell ref="A2:BB2"/>
    <mergeCell ref="C4:S4"/>
    <mergeCell ref="U5:AC5"/>
    <mergeCell ref="AF5:BA5"/>
    <mergeCell ref="U6:AC6"/>
    <mergeCell ref="AF6:BA6"/>
    <mergeCell ref="AF7:BA7"/>
  </mergeCells>
  <phoneticPr fontId="3"/>
  <conditionalFormatting sqref="AT26:AY38">
    <cfRule type="cellIs" dxfId="2" priority="4" stopIfTrue="1" operator="equal">
      <formula>0</formula>
    </cfRule>
  </conditionalFormatting>
  <conditionalFormatting sqref="AT41:AY42">
    <cfRule type="cellIs" dxfId="1" priority="3" stopIfTrue="1" operator="equal">
      <formula>0</formula>
    </cfRule>
  </conditionalFormatting>
  <conditionalFormatting sqref="AU20">
    <cfRule type="cellIs" dxfId="0" priority="2" stopIfTrue="1" operator="equal">
      <formula>0</formula>
    </cfRule>
  </conditionalFormatting>
  <dataValidations count="12">
    <dataValidation type="list" allowBlank="1" showInputMessage="1" showErrorMessage="1" sqref="Q22:R24 AB13:AD16 AJ13:AL16 AR13:AT15 AY16:AZ16" xr:uid="{00000000-0002-0000-0000-000000000000}">
      <formula1>"□,■"</formula1>
    </dataValidation>
    <dataValidation type="list" allowBlank="1" showInputMessage="1" showErrorMessage="1" sqref="AF40:AH40" xr:uid="{00000000-0002-0000-0000-000001000000}">
      <formula1>"0,8,10"</formula1>
    </dataValidation>
    <dataValidation type="list" allowBlank="1" showInputMessage="1" showErrorMessage="1" sqref="AF39:AH39" xr:uid="{00000000-0002-0000-0000-000002000000}">
      <formula1>"0,10"</formula1>
    </dataValidation>
    <dataValidation type="list" allowBlank="1" showInputMessage="1" showErrorMessage="1" sqref="AB39" xr:uid="{00000000-0002-0000-0000-000007000000}">
      <formula1>"有,無"</formula1>
    </dataValidation>
    <dataValidation type="list" allowBlank="1" showInputMessage="1" showErrorMessage="1" sqref="AF30:AJ32" xr:uid="{ACCBC846-BB30-48AC-8B34-FF760ECC442F}">
      <formula1>"0,550,1100"</formula1>
    </dataValidation>
    <dataValidation type="list" allowBlank="1" showInputMessage="1" showErrorMessage="1" sqref="O35:Z35" xr:uid="{5DA2BE7E-41B5-490F-805B-7312B7988306}">
      <formula1>"半面,全面"</formula1>
    </dataValidation>
    <dataValidation type="list" allowBlank="1" showInputMessage="1" showErrorMessage="1" sqref="O33:Z33" xr:uid="{EEF8185A-A8C0-4B4C-B657-8B0CC53F4586}">
      <formula1>"1面,2面,全面"</formula1>
    </dataValidation>
    <dataValidation type="list" allowBlank="1" showInputMessage="1" showErrorMessage="1" sqref="AA26:AB38" xr:uid="{00000000-0002-0000-0000-000003000000}">
      <formula1>"1,2,3,4,5,6,7,8,9,10,11,12,13,14"</formula1>
    </dataValidation>
    <dataValidation type="list" allowBlank="1" showInputMessage="1" showErrorMessage="1" sqref="O28:Z28" xr:uid="{9C8C9AA5-CE08-48FC-97CF-29304D274009}">
      <formula1>"半面(平日),半面(土曜),半面(日祝),全面(平日),全面(土曜),全面(日祝)"</formula1>
    </dataValidation>
    <dataValidation type="list" allowBlank="1" showInputMessage="1" showErrorMessage="1" sqref="O37:Z37" xr:uid="{CD9D18C2-0D55-44E5-9757-EB19F5E84EA5}">
      <formula1>"半面,半面(高校生以下),全面"</formula1>
    </dataValidation>
    <dataValidation type="list" allowBlank="1" showInputMessage="1" showErrorMessage="1" sqref="AK18:AO18" xr:uid="{A1397934-0974-4EB8-8A09-F8FBB6B12B4C}">
      <formula1>$BL$9:$BL$39</formula1>
    </dataValidation>
    <dataValidation type="list" allowBlank="1" showInputMessage="1" showErrorMessage="1" sqref="AK19:AO19" xr:uid="{2863D157-EB99-4756-8013-E72D5CBE1D6C}">
      <formula1>$BL$11:$BL$41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１使用・減免申請書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臨時</dc:creator>
  <cp:lastModifiedBy>POC</cp:lastModifiedBy>
  <cp:lastPrinted>2025-06-24T06:03:08Z</cp:lastPrinted>
  <dcterms:created xsi:type="dcterms:W3CDTF">2017-03-16T00:50:12Z</dcterms:created>
  <dcterms:modified xsi:type="dcterms:W3CDTF">2025-06-27T23:29:31Z</dcterms:modified>
</cp:coreProperties>
</file>